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vsdx" ContentType="application/vnd.ms-visio.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hiro8\Beard\Documents\Monodukuri Koubou\HHE Handmade Hobby`s Electronics\HHE-142 ESP32 Internet Radio\sketch_HHE-142_ESP32InternetRadio\src\buttonarray\"/>
    </mc:Choice>
  </mc:AlternateContent>
  <xr:revisionPtr revIDLastSave="0" documentId="13_ncr:1_{D867821C-B939-4A87-B625-5C1069139B2F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Raw Value" sheetId="1" r:id="rId1"/>
    <sheet name="Voltage Valu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E17" i="2" s="1"/>
  <c r="E18" i="2" s="1"/>
  <c r="E19" i="2" s="1"/>
  <c r="E20" i="2" s="1"/>
  <c r="E10" i="2"/>
  <c r="E11" i="2" s="1"/>
  <c r="E12" i="2" s="1"/>
  <c r="E13" i="2" s="1"/>
  <c r="E14" i="2" s="1"/>
  <c r="H10" i="2"/>
  <c r="F11" i="2"/>
  <c r="F5" i="2"/>
  <c r="F6" i="2" s="1"/>
  <c r="F7" i="2" s="1"/>
  <c r="F8" i="2" s="1"/>
  <c r="E4" i="2"/>
  <c r="E5" i="2" s="1"/>
  <c r="E6" i="2" s="1"/>
  <c r="E7" i="2" s="1"/>
  <c r="E8" i="2" s="1"/>
  <c r="F17" i="2"/>
  <c r="F9" i="1"/>
  <c r="I9" i="1" s="1"/>
  <c r="G9" i="1"/>
  <c r="H9" i="1"/>
  <c r="J9" i="1"/>
  <c r="F10" i="1"/>
  <c r="I10" i="1" s="1"/>
  <c r="G10" i="1"/>
  <c r="H10" i="1"/>
  <c r="J10" i="1"/>
  <c r="F11" i="1"/>
  <c r="G11" i="1"/>
  <c r="H11" i="1"/>
  <c r="I11" i="1"/>
  <c r="J11" i="1"/>
  <c r="F12" i="1"/>
  <c r="I12" i="1" s="1"/>
  <c r="G12" i="1"/>
  <c r="H12" i="1"/>
  <c r="F13" i="1"/>
  <c r="G13" i="1"/>
  <c r="I13" i="1" s="1"/>
  <c r="H13" i="1"/>
  <c r="J13" i="1" s="1"/>
  <c r="F14" i="1"/>
  <c r="I14" i="1" s="1"/>
  <c r="G14" i="1"/>
  <c r="H14" i="1"/>
  <c r="F15" i="1"/>
  <c r="I15" i="1" s="1"/>
  <c r="G15" i="1"/>
  <c r="H15" i="1"/>
  <c r="F16" i="1"/>
  <c r="G16" i="1"/>
  <c r="H16" i="1"/>
  <c r="I16" i="1"/>
  <c r="J16" i="1"/>
  <c r="F17" i="1"/>
  <c r="J17" i="1" s="1"/>
  <c r="G17" i="1"/>
  <c r="I17" i="1" s="1"/>
  <c r="H17" i="1"/>
  <c r="F18" i="1"/>
  <c r="I18" i="1" s="1"/>
  <c r="G18" i="1"/>
  <c r="H18" i="1"/>
  <c r="J18" i="1"/>
  <c r="F19" i="1"/>
  <c r="G19" i="1"/>
  <c r="H19" i="1"/>
  <c r="I19" i="1"/>
  <c r="J19" i="1"/>
  <c r="F20" i="1"/>
  <c r="I20" i="1" s="1"/>
  <c r="G20" i="1"/>
  <c r="H20" i="1"/>
  <c r="F21" i="1"/>
  <c r="J21" i="1" s="1"/>
  <c r="G21" i="1"/>
  <c r="H21" i="1"/>
  <c r="I21" i="1"/>
  <c r="F22" i="1"/>
  <c r="J22" i="1" s="1"/>
  <c r="G22" i="1"/>
  <c r="H22" i="1"/>
  <c r="F23" i="1"/>
  <c r="J23" i="1" s="1"/>
  <c r="G23" i="1"/>
  <c r="I23" i="1" s="1"/>
  <c r="H23" i="1"/>
  <c r="H16" i="2" l="1"/>
  <c r="F12" i="2"/>
  <c r="H11" i="2"/>
  <c r="H17" i="2"/>
  <c r="H4" i="2"/>
  <c r="F18" i="2"/>
  <c r="J14" i="1"/>
  <c r="I22" i="1"/>
  <c r="J20" i="1"/>
  <c r="J12" i="1"/>
  <c r="J15" i="1"/>
  <c r="F19" i="2" l="1"/>
  <c r="H18" i="2"/>
  <c r="F13" i="2"/>
  <c r="H12" i="2"/>
  <c r="H7" i="2"/>
  <c r="F20" i="2" l="1"/>
  <c r="H19" i="2"/>
  <c r="F14" i="2"/>
  <c r="H13" i="2"/>
  <c r="H8" i="2"/>
  <c r="H6" i="2"/>
  <c r="H5" i="2"/>
  <c r="H20" i="2" l="1"/>
  <c r="H14" i="2"/>
</calcChain>
</file>

<file path=xl/sharedStrings.xml><?xml version="1.0" encoding="utf-8"?>
<sst xmlns="http://schemas.openxmlformats.org/spreadsheetml/2006/main" count="24" uniqueCount="22">
  <si>
    <t>  lower_button_value = uint32_t(max_value * (float((step-1) * r2_value)/float(((step-1) * r2_value) + r1_value)));</t>
  </si>
  <si>
    <t>  higher_button_value = uint32_t(max_value * (float((step+1) * r2_value)/float(((step+1) * r2_value) + r1_value)));</t>
  </si>
  <si>
    <t>  low_limit_= (button_value - ((button_value - lower_button_value)/2));</t>
  </si>
  <si>
    <t>  high_limit_= (button_value + ((higher_button_value - button_value)/2))</t>
  </si>
  <si>
    <t>Button</t>
    <phoneticPr fontId="1"/>
  </si>
  <si>
    <t>Lower Button</t>
    <phoneticPr fontId="1"/>
  </si>
  <si>
    <t>Higher Button</t>
    <phoneticPr fontId="1"/>
  </si>
  <si>
    <t>Step</t>
    <phoneticPr fontId="1"/>
  </si>
  <si>
    <t>Low Limit</t>
    <phoneticPr fontId="1"/>
  </si>
  <si>
    <t>High Limit</t>
    <phoneticPr fontId="1"/>
  </si>
  <si>
    <t>  button_value = uint32_t(max_value * (float(step * r2_value)/float((step * r2_value) + r1_value)));</t>
    <phoneticPr fontId="1"/>
  </si>
  <si>
    <t>Max</t>
    <phoneticPr fontId="1"/>
  </si>
  <si>
    <t>R2[kΩ]</t>
    <phoneticPr fontId="1"/>
  </si>
  <si>
    <t>R1[kΩ]</t>
    <phoneticPr fontId="1"/>
  </si>
  <si>
    <t>Ra[kΩ]</t>
    <phoneticPr fontId="1"/>
  </si>
  <si>
    <t>Rb[kΩ]</t>
    <phoneticPr fontId="1"/>
  </si>
  <si>
    <t>IN[V]</t>
    <phoneticPr fontId="1"/>
  </si>
  <si>
    <t>V+[V]</t>
    <phoneticPr fontId="1"/>
  </si>
  <si>
    <t>R2-R5[kΩ]</t>
    <phoneticPr fontId="1"/>
  </si>
  <si>
    <t xml:space="preserve">  IN = V+ * Rb / Ra</t>
    <phoneticPr fontId="1"/>
  </si>
  <si>
    <t>Button Array Voltage Value</t>
    <phoneticPr fontId="1"/>
  </si>
  <si>
    <t>Button Array Raw Value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</si>
</sst>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 ;[Red]\-#,##0.0\ "/>
    <numFmt numFmtId="177" formatCode="#,##0.000_ ;[Red]\-#,##0.000\ "/>
  </numFmts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4" xfId="0" applyFont="1" applyBorder="1"/>
    <xf numFmtId="176" fontId="2" fillId="0" borderId="5" xfId="0" applyNumberFormat="1" applyFont="1" applyBorder="1"/>
    <xf numFmtId="0" fontId="2" fillId="0" borderId="5" xfId="0" applyFont="1" applyBorder="1"/>
    <xf numFmtId="176" fontId="2" fillId="0" borderId="6" xfId="0" applyNumberFormat="1" applyFont="1" applyBorder="1"/>
    <xf numFmtId="0" fontId="2" fillId="0" borderId="10" xfId="0" applyFont="1" applyBorder="1"/>
    <xf numFmtId="176" fontId="2" fillId="0" borderId="11" xfId="0" applyNumberFormat="1" applyFont="1" applyBorder="1"/>
    <xf numFmtId="0" fontId="2" fillId="0" borderId="11" xfId="0" applyFont="1" applyBorder="1"/>
    <xf numFmtId="176" fontId="2" fillId="0" borderId="12" xfId="0" applyNumberFormat="1" applyFont="1" applyBorder="1"/>
    <xf numFmtId="0" fontId="2" fillId="3" borderId="13" xfId="0" applyFont="1" applyFill="1" applyBorder="1"/>
    <xf numFmtId="176" fontId="2" fillId="3" borderId="14" xfId="0" applyNumberFormat="1" applyFont="1" applyFill="1" applyBorder="1"/>
    <xf numFmtId="0" fontId="2" fillId="3" borderId="14" xfId="0" applyFont="1" applyFill="1" applyBorder="1"/>
    <xf numFmtId="176" fontId="2" fillId="3" borderId="15" xfId="0" applyNumberFormat="1" applyFont="1" applyFill="1" applyBorder="1"/>
    <xf numFmtId="0" fontId="2" fillId="3" borderId="4" xfId="0" applyFont="1" applyFill="1" applyBorder="1"/>
    <xf numFmtId="176" fontId="2" fillId="3" borderId="5" xfId="0" applyNumberFormat="1" applyFont="1" applyFill="1" applyBorder="1"/>
    <xf numFmtId="0" fontId="2" fillId="3" borderId="5" xfId="0" applyFont="1" applyFill="1" applyBorder="1"/>
    <xf numFmtId="176" fontId="2" fillId="3" borderId="6" xfId="0" applyNumberFormat="1" applyFont="1" applyFill="1" applyBorder="1"/>
    <xf numFmtId="0" fontId="2" fillId="3" borderId="10" xfId="0" applyFont="1" applyFill="1" applyBorder="1"/>
    <xf numFmtId="176" fontId="2" fillId="3" borderId="11" xfId="0" applyNumberFormat="1" applyFont="1" applyFill="1" applyBorder="1"/>
    <xf numFmtId="0" fontId="2" fillId="3" borderId="11" xfId="0" applyFont="1" applyFill="1" applyBorder="1"/>
    <xf numFmtId="176" fontId="2" fillId="3" borderId="12" xfId="0" applyNumberFormat="1" applyFont="1" applyFill="1" applyBorder="1"/>
    <xf numFmtId="0" fontId="2" fillId="4" borderId="13" xfId="0" applyFont="1" applyFill="1" applyBorder="1"/>
    <xf numFmtId="176" fontId="2" fillId="4" borderId="14" xfId="0" applyNumberFormat="1" applyFont="1" applyFill="1" applyBorder="1"/>
    <xf numFmtId="0" fontId="2" fillId="4" borderId="14" xfId="0" applyFont="1" applyFill="1" applyBorder="1"/>
    <xf numFmtId="176" fontId="2" fillId="4" borderId="15" xfId="0" applyNumberFormat="1" applyFont="1" applyFill="1" applyBorder="1"/>
    <xf numFmtId="0" fontId="2" fillId="4" borderId="4" xfId="0" applyFont="1" applyFill="1" applyBorder="1"/>
    <xf numFmtId="176" fontId="2" fillId="4" borderId="5" xfId="0" applyNumberFormat="1" applyFont="1" applyFill="1" applyBorder="1"/>
    <xf numFmtId="0" fontId="2" fillId="4" borderId="5" xfId="0" applyFont="1" applyFill="1" applyBorder="1"/>
    <xf numFmtId="176" fontId="2" fillId="4" borderId="6" xfId="0" applyNumberFormat="1" applyFont="1" applyFill="1" applyBorder="1"/>
    <xf numFmtId="0" fontId="2" fillId="4" borderId="7" xfId="0" applyFont="1" applyFill="1" applyBorder="1"/>
    <xf numFmtId="176" fontId="2" fillId="4" borderId="8" xfId="0" applyNumberFormat="1" applyFont="1" applyFill="1" applyBorder="1"/>
    <xf numFmtId="0" fontId="2" fillId="4" borderId="8" xfId="0" applyFont="1" applyFill="1" applyBorder="1"/>
    <xf numFmtId="176" fontId="2" fillId="4" borderId="9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7" fontId="2" fillId="0" borderId="6" xfId="0" applyNumberFormat="1" applyFont="1" applyBorder="1"/>
    <xf numFmtId="176" fontId="2" fillId="0" borderId="8" xfId="0" applyNumberFormat="1" applyFont="1" applyBorder="1"/>
    <xf numFmtId="177" fontId="2" fillId="0" borderId="9" xfId="0" applyNumberFormat="1" applyFont="1" applyBorder="1"/>
    <xf numFmtId="0" fontId="3" fillId="0" borderId="0" xfId="0" applyFont="1" applyAlignment="1">
      <alignment vertical="center"/>
    </xf>
    <xf numFmtId="0" fontId="4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0</xdr:row>
          <xdr:rowOff>68503</xdr:rowOff>
        </xdr:from>
        <xdr:to>
          <xdr:col>11</xdr:col>
          <xdr:colOff>50800</xdr:colOff>
          <xdr:row>22</xdr:row>
          <xdr:rowOff>144318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56EA33FA-206D-31DE-975F-C82CB5F41B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Visio_Drawing.vsd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="132" zoomScaleNormal="132" workbookViewId="0"/>
  </sheetViews>
  <sheetFormatPr defaultRowHeight="14" x14ac:dyDescent="0.2"/>
  <cols>
    <col min="1" max="1" width="8.7265625" style="1"/>
    <col min="2" max="2" width="6" style="1" bestFit="1" customWidth="1"/>
    <col min="3" max="3" width="9.08984375" style="1" bestFit="1" customWidth="1"/>
    <col min="4" max="4" width="10.453125" style="1" customWidth="1"/>
    <col min="5" max="5" width="6.1796875" style="1" bestFit="1" customWidth="1"/>
    <col min="6" max="6" width="9.1796875" style="1" bestFit="1" customWidth="1"/>
    <col min="7" max="7" width="15.1796875" style="1" bestFit="1" customWidth="1"/>
    <col min="8" max="8" width="15.453125" style="1" bestFit="1" customWidth="1"/>
    <col min="9" max="9" width="11.1796875" style="1" bestFit="1" customWidth="1"/>
    <col min="10" max="10" width="11.453125" style="1" bestFit="1" customWidth="1"/>
    <col min="11" max="16384" width="8.7265625" style="1"/>
  </cols>
  <sheetData>
    <row r="1" spans="1:10" x14ac:dyDescent="0.2">
      <c r="A1" s="1" t="s">
        <v>21</v>
      </c>
    </row>
    <row r="2" spans="1:10" x14ac:dyDescent="0.2">
      <c r="A2" s="40" t="s">
        <v>10</v>
      </c>
    </row>
    <row r="3" spans="1:10" x14ac:dyDescent="0.2">
      <c r="A3" s="40" t="s">
        <v>0</v>
      </c>
    </row>
    <row r="4" spans="1:10" x14ac:dyDescent="0.2">
      <c r="A4" s="40" t="s">
        <v>1</v>
      </c>
    </row>
    <row r="5" spans="1:10" x14ac:dyDescent="0.2">
      <c r="A5" s="40" t="s">
        <v>2</v>
      </c>
    </row>
    <row r="6" spans="1:10" x14ac:dyDescent="0.2">
      <c r="A6" s="40" t="s">
        <v>3</v>
      </c>
    </row>
    <row r="7" spans="1:10" ht="14.5" thickBot="1" x14ac:dyDescent="0.25"/>
    <row r="8" spans="1:10" ht="15" thickTop="1" thickBot="1" x14ac:dyDescent="0.25">
      <c r="B8" s="34" t="s">
        <v>7</v>
      </c>
      <c r="C8" s="35" t="s">
        <v>13</v>
      </c>
      <c r="D8" s="35" t="s">
        <v>12</v>
      </c>
      <c r="E8" s="35" t="s">
        <v>11</v>
      </c>
      <c r="F8" s="35" t="s">
        <v>4</v>
      </c>
      <c r="G8" s="35" t="s">
        <v>5</v>
      </c>
      <c r="H8" s="35" t="s">
        <v>6</v>
      </c>
      <c r="I8" s="35" t="s">
        <v>8</v>
      </c>
      <c r="J8" s="36" t="s">
        <v>9</v>
      </c>
    </row>
    <row r="9" spans="1:10" ht="14.5" thickBot="1" x14ac:dyDescent="0.25">
      <c r="B9" s="2">
        <v>0</v>
      </c>
      <c r="C9" s="3">
        <v>10</v>
      </c>
      <c r="D9" s="3">
        <v>1</v>
      </c>
      <c r="E9" s="4">
        <v>1023</v>
      </c>
      <c r="F9" s="3">
        <f>$E9*($B9*$D9)/(($B9*$D9)+$C9)</f>
        <v>0</v>
      </c>
      <c r="G9" s="3">
        <f>$E9*(($B9-1)*$D9)/((($B9-1)*$D9)+$C9)</f>
        <v>-113.66666666666667</v>
      </c>
      <c r="H9" s="3">
        <f>$E9*(($B9+1)*$D9)/((($B9+1)*$D9)+$C9)</f>
        <v>93</v>
      </c>
      <c r="I9" s="3">
        <f>$F9-(($F9-$G9)/2)</f>
        <v>-56.833333333333336</v>
      </c>
      <c r="J9" s="5">
        <f>$F9+(($H9-$F9)/2)</f>
        <v>46.5</v>
      </c>
    </row>
    <row r="10" spans="1:10" ht="14.5" thickBot="1" x14ac:dyDescent="0.25">
      <c r="B10" s="2">
        <v>1</v>
      </c>
      <c r="C10" s="3">
        <v>10</v>
      </c>
      <c r="D10" s="3">
        <v>1</v>
      </c>
      <c r="E10" s="4">
        <v>1023</v>
      </c>
      <c r="F10" s="3">
        <f t="shared" ref="F10:F23" si="0">$E10*($B10*$D10)/(($B10*$D10)+$C10)</f>
        <v>93</v>
      </c>
      <c r="G10" s="3">
        <f t="shared" ref="G10:G23" si="1">$E10*(($B10-1)*$D10)/((($B10-1)*$D10)+$C10)</f>
        <v>0</v>
      </c>
      <c r="H10" s="3">
        <f t="shared" ref="H10:H23" si="2">$E10*(($B10+1)*$D10)/((($B10+1)*$D10)+$C10)</f>
        <v>170.5</v>
      </c>
      <c r="I10" s="3">
        <f t="shared" ref="I10:I23" si="3">$F10-(($F10-$G10)/2)</f>
        <v>46.5</v>
      </c>
      <c r="J10" s="5">
        <f t="shared" ref="J10:J23" si="4">$F10+(($H10-$F10)/2)</f>
        <v>131.75</v>
      </c>
    </row>
    <row r="11" spans="1:10" ht="14.5" thickBot="1" x14ac:dyDescent="0.25">
      <c r="B11" s="2">
        <v>2</v>
      </c>
      <c r="C11" s="3">
        <v>10</v>
      </c>
      <c r="D11" s="3">
        <v>1</v>
      </c>
      <c r="E11" s="4">
        <v>1023</v>
      </c>
      <c r="F11" s="3">
        <f t="shared" si="0"/>
        <v>170.5</v>
      </c>
      <c r="G11" s="3">
        <f t="shared" si="1"/>
        <v>93</v>
      </c>
      <c r="H11" s="3">
        <f t="shared" si="2"/>
        <v>236.07692307692307</v>
      </c>
      <c r="I11" s="3">
        <f t="shared" si="3"/>
        <v>131.75</v>
      </c>
      <c r="J11" s="5">
        <f t="shared" si="4"/>
        <v>203.28846153846155</v>
      </c>
    </row>
    <row r="12" spans="1:10" ht="14.5" thickBot="1" x14ac:dyDescent="0.25">
      <c r="B12" s="2">
        <v>3</v>
      </c>
      <c r="C12" s="3">
        <v>10</v>
      </c>
      <c r="D12" s="3">
        <v>1</v>
      </c>
      <c r="E12" s="4">
        <v>1023</v>
      </c>
      <c r="F12" s="3">
        <f t="shared" si="0"/>
        <v>236.07692307692307</v>
      </c>
      <c r="G12" s="3">
        <f t="shared" si="1"/>
        <v>170.5</v>
      </c>
      <c r="H12" s="3">
        <f t="shared" si="2"/>
        <v>292.28571428571428</v>
      </c>
      <c r="I12" s="3">
        <f t="shared" si="3"/>
        <v>203.28846153846155</v>
      </c>
      <c r="J12" s="5">
        <f t="shared" si="4"/>
        <v>264.18131868131866</v>
      </c>
    </row>
    <row r="13" spans="1:10" ht="14.5" thickBot="1" x14ac:dyDescent="0.25">
      <c r="B13" s="6">
        <v>4</v>
      </c>
      <c r="C13" s="7">
        <v>10</v>
      </c>
      <c r="D13" s="7">
        <v>1</v>
      </c>
      <c r="E13" s="8">
        <v>1023</v>
      </c>
      <c r="F13" s="7">
        <f t="shared" si="0"/>
        <v>292.28571428571428</v>
      </c>
      <c r="G13" s="7">
        <f t="shared" si="1"/>
        <v>236.07692307692307</v>
      </c>
      <c r="H13" s="7">
        <f t="shared" si="2"/>
        <v>341</v>
      </c>
      <c r="I13" s="7">
        <f t="shared" si="3"/>
        <v>264.18131868131866</v>
      </c>
      <c r="J13" s="9">
        <f t="shared" si="4"/>
        <v>316.64285714285711</v>
      </c>
    </row>
    <row r="14" spans="1:10" ht="15" thickTop="1" thickBot="1" x14ac:dyDescent="0.25">
      <c r="B14" s="10">
        <v>0</v>
      </c>
      <c r="C14" s="11">
        <v>10</v>
      </c>
      <c r="D14" s="11">
        <v>1</v>
      </c>
      <c r="E14" s="12">
        <v>4095</v>
      </c>
      <c r="F14" s="11">
        <f>$E14*($B14*$D14)/(($B14*$D14)+$C14)</f>
        <v>0</v>
      </c>
      <c r="G14" s="11">
        <f>$E14*(($B14-1)*$D14)/((($B14-1)*$D14)+$C14)</f>
        <v>-455</v>
      </c>
      <c r="H14" s="11">
        <f>$E14*(($B14+1)*$D14)/((($B14+1)*$D14)+$C14)</f>
        <v>372.27272727272725</v>
      </c>
      <c r="I14" s="11">
        <f>$F14-(($F14-$G14)/2)</f>
        <v>-227.5</v>
      </c>
      <c r="J14" s="13">
        <f>$F14+(($H14-$F14)/2)</f>
        <v>186.13636363636363</v>
      </c>
    </row>
    <row r="15" spans="1:10" ht="14.5" thickBot="1" x14ac:dyDescent="0.25">
      <c r="B15" s="14">
        <v>1</v>
      </c>
      <c r="C15" s="15">
        <v>10</v>
      </c>
      <c r="D15" s="15">
        <v>1</v>
      </c>
      <c r="E15" s="16">
        <v>4095</v>
      </c>
      <c r="F15" s="15">
        <f t="shared" si="0"/>
        <v>372.27272727272725</v>
      </c>
      <c r="G15" s="15">
        <f t="shared" si="1"/>
        <v>0</v>
      </c>
      <c r="H15" s="15">
        <f t="shared" si="2"/>
        <v>682.5</v>
      </c>
      <c r="I15" s="15">
        <f t="shared" si="3"/>
        <v>186.13636363636363</v>
      </c>
      <c r="J15" s="17">
        <f t="shared" si="4"/>
        <v>527.38636363636363</v>
      </c>
    </row>
    <row r="16" spans="1:10" ht="14.5" thickBot="1" x14ac:dyDescent="0.25">
      <c r="B16" s="14">
        <v>2</v>
      </c>
      <c r="C16" s="15">
        <v>10</v>
      </c>
      <c r="D16" s="15">
        <v>1</v>
      </c>
      <c r="E16" s="16">
        <v>4095</v>
      </c>
      <c r="F16" s="15">
        <f t="shared" si="0"/>
        <v>682.5</v>
      </c>
      <c r="G16" s="15">
        <f t="shared" si="1"/>
        <v>372.27272727272725</v>
      </c>
      <c r="H16" s="15">
        <f t="shared" si="2"/>
        <v>945</v>
      </c>
      <c r="I16" s="15">
        <f t="shared" si="3"/>
        <v>527.38636363636363</v>
      </c>
      <c r="J16" s="17">
        <f t="shared" si="4"/>
        <v>813.75</v>
      </c>
    </row>
    <row r="17" spans="2:10" ht="14.5" thickBot="1" x14ac:dyDescent="0.25">
      <c r="B17" s="14">
        <v>3</v>
      </c>
      <c r="C17" s="15">
        <v>10</v>
      </c>
      <c r="D17" s="15">
        <v>1</v>
      </c>
      <c r="E17" s="16">
        <v>4095</v>
      </c>
      <c r="F17" s="15">
        <f t="shared" si="0"/>
        <v>945</v>
      </c>
      <c r="G17" s="15">
        <f t="shared" si="1"/>
        <v>682.5</v>
      </c>
      <c r="H17" s="15">
        <f t="shared" si="2"/>
        <v>1170</v>
      </c>
      <c r="I17" s="15">
        <f t="shared" si="3"/>
        <v>813.75</v>
      </c>
      <c r="J17" s="17">
        <f t="shared" si="4"/>
        <v>1057.5</v>
      </c>
    </row>
    <row r="18" spans="2:10" ht="14.5" thickBot="1" x14ac:dyDescent="0.25">
      <c r="B18" s="18">
        <v>4</v>
      </c>
      <c r="C18" s="19">
        <v>10</v>
      </c>
      <c r="D18" s="19">
        <v>1</v>
      </c>
      <c r="E18" s="20">
        <v>4095</v>
      </c>
      <c r="F18" s="19">
        <f t="shared" si="0"/>
        <v>1170</v>
      </c>
      <c r="G18" s="19">
        <f t="shared" si="1"/>
        <v>945</v>
      </c>
      <c r="H18" s="19">
        <f t="shared" si="2"/>
        <v>1365</v>
      </c>
      <c r="I18" s="19">
        <f t="shared" si="3"/>
        <v>1057.5</v>
      </c>
      <c r="J18" s="21">
        <f t="shared" si="4"/>
        <v>1267.5</v>
      </c>
    </row>
    <row r="19" spans="2:10" ht="15" thickTop="1" thickBot="1" x14ac:dyDescent="0.25">
      <c r="B19" s="22">
        <v>0</v>
      </c>
      <c r="C19" s="23">
        <v>9.9</v>
      </c>
      <c r="D19" s="23">
        <v>0.9</v>
      </c>
      <c r="E19" s="24">
        <v>4095</v>
      </c>
      <c r="F19" s="23">
        <f>$E19*($B19*$D19)/(($B19*$D19)+$C19)</f>
        <v>0</v>
      </c>
      <c r="G19" s="23">
        <f>$E19*(($B19-1)*$D19)/((($B19-1)*$D19)+$C19)</f>
        <v>-409.5</v>
      </c>
      <c r="H19" s="23">
        <f>$E19*(($B19+1)*$D19)/((($B19+1)*$D19)+$C19)</f>
        <v>341.25</v>
      </c>
      <c r="I19" s="23">
        <f>$F19-(($F19-$G19)/2)</f>
        <v>-204.75</v>
      </c>
      <c r="J19" s="25">
        <f>$F19+(($H19-$F19)/2)</f>
        <v>170.625</v>
      </c>
    </row>
    <row r="20" spans="2:10" ht="14.5" thickBot="1" x14ac:dyDescent="0.25">
      <c r="B20" s="26">
        <v>1</v>
      </c>
      <c r="C20" s="27">
        <v>9.9</v>
      </c>
      <c r="D20" s="27">
        <v>0.9</v>
      </c>
      <c r="E20" s="28">
        <v>4095</v>
      </c>
      <c r="F20" s="27">
        <f t="shared" si="0"/>
        <v>341.25</v>
      </c>
      <c r="G20" s="27">
        <f t="shared" si="1"/>
        <v>0</v>
      </c>
      <c r="H20" s="27">
        <f t="shared" si="2"/>
        <v>629.99999999999989</v>
      </c>
      <c r="I20" s="27">
        <f t="shared" si="3"/>
        <v>170.625</v>
      </c>
      <c r="J20" s="29">
        <f t="shared" si="4"/>
        <v>485.62499999999994</v>
      </c>
    </row>
    <row r="21" spans="2:10" ht="14.5" thickBot="1" x14ac:dyDescent="0.25">
      <c r="B21" s="26">
        <v>2</v>
      </c>
      <c r="C21" s="27">
        <v>9.9</v>
      </c>
      <c r="D21" s="27">
        <v>0.9</v>
      </c>
      <c r="E21" s="28">
        <v>4095</v>
      </c>
      <c r="F21" s="27">
        <f t="shared" si="0"/>
        <v>629.99999999999989</v>
      </c>
      <c r="G21" s="27">
        <f t="shared" si="1"/>
        <v>341.25</v>
      </c>
      <c r="H21" s="27">
        <f t="shared" si="2"/>
        <v>877.49999999999989</v>
      </c>
      <c r="I21" s="27">
        <f t="shared" si="3"/>
        <v>485.62499999999994</v>
      </c>
      <c r="J21" s="29">
        <f t="shared" si="4"/>
        <v>753.74999999999989</v>
      </c>
    </row>
    <row r="22" spans="2:10" ht="14.5" thickBot="1" x14ac:dyDescent="0.25">
      <c r="B22" s="26">
        <v>3</v>
      </c>
      <c r="C22" s="27">
        <v>9.9</v>
      </c>
      <c r="D22" s="27">
        <v>0.9</v>
      </c>
      <c r="E22" s="28">
        <v>4095</v>
      </c>
      <c r="F22" s="27">
        <f t="shared" si="0"/>
        <v>877.49999999999989</v>
      </c>
      <c r="G22" s="27">
        <f t="shared" si="1"/>
        <v>629.99999999999989</v>
      </c>
      <c r="H22" s="27">
        <f t="shared" si="2"/>
        <v>1092</v>
      </c>
      <c r="I22" s="27">
        <f t="shared" si="3"/>
        <v>753.74999999999989</v>
      </c>
      <c r="J22" s="29">
        <f t="shared" si="4"/>
        <v>984.75</v>
      </c>
    </row>
    <row r="23" spans="2:10" ht="14.5" thickBot="1" x14ac:dyDescent="0.25">
      <c r="B23" s="30">
        <v>4</v>
      </c>
      <c r="C23" s="31">
        <v>9.9</v>
      </c>
      <c r="D23" s="31">
        <v>0.9</v>
      </c>
      <c r="E23" s="32">
        <v>4095</v>
      </c>
      <c r="F23" s="31">
        <f t="shared" si="0"/>
        <v>1092</v>
      </c>
      <c r="G23" s="31">
        <f t="shared" si="1"/>
        <v>877.49999999999989</v>
      </c>
      <c r="H23" s="31">
        <f t="shared" si="2"/>
        <v>1279.6875</v>
      </c>
      <c r="I23" s="31">
        <f t="shared" si="3"/>
        <v>984.75</v>
      </c>
      <c r="J23" s="33">
        <f t="shared" si="4"/>
        <v>1185.84375</v>
      </c>
    </row>
    <row r="24" spans="2:10" ht="14.5" thickTop="1" x14ac:dyDescent="0.2"/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C2A80-EE82-48E5-8048-E12539E54BBF}">
  <dimension ref="A1:H21"/>
  <sheetViews>
    <sheetView zoomScale="132" zoomScaleNormal="132" workbookViewId="0"/>
  </sheetViews>
  <sheetFormatPr defaultRowHeight="14" x14ac:dyDescent="0.2"/>
  <cols>
    <col min="1" max="1" width="8.7265625" style="1"/>
    <col min="2" max="2" width="6" style="1" bestFit="1" customWidth="1"/>
    <col min="3" max="3" width="9.08984375" style="1" bestFit="1" customWidth="1"/>
    <col min="4" max="4" width="13.1796875" style="1" bestFit="1" customWidth="1"/>
    <col min="5" max="5" width="9" style="1" bestFit="1" customWidth="1"/>
    <col min="6" max="6" width="9.08984375" style="1" bestFit="1" customWidth="1"/>
    <col min="7" max="7" width="7.1796875" style="1" bestFit="1" customWidth="1"/>
    <col min="8" max="8" width="7.453125" style="1" bestFit="1" customWidth="1"/>
    <col min="9" max="16384" width="8.7265625" style="1"/>
  </cols>
  <sheetData>
    <row r="1" spans="1:8" x14ac:dyDescent="0.2">
      <c r="A1" s="1" t="s">
        <v>20</v>
      </c>
    </row>
    <row r="2" spans="1:8" ht="14.5" thickBot="1" x14ac:dyDescent="0.25">
      <c r="A2" s="41" t="s">
        <v>19</v>
      </c>
    </row>
    <row r="3" spans="1:8" ht="15" thickTop="1" thickBot="1" x14ac:dyDescent="0.25">
      <c r="B3" s="34" t="s">
        <v>7</v>
      </c>
      <c r="C3" s="35" t="s">
        <v>13</v>
      </c>
      <c r="D3" s="35" t="s">
        <v>18</v>
      </c>
      <c r="E3" s="35" t="s">
        <v>14</v>
      </c>
      <c r="F3" s="35" t="s">
        <v>15</v>
      </c>
      <c r="G3" s="35" t="s">
        <v>17</v>
      </c>
      <c r="H3" s="36" t="s">
        <v>16</v>
      </c>
    </row>
    <row r="4" spans="1:8" ht="14.5" thickBot="1" x14ac:dyDescent="0.25">
      <c r="B4" s="2">
        <v>0</v>
      </c>
      <c r="C4" s="3">
        <v>10</v>
      </c>
      <c r="D4" s="3"/>
      <c r="E4" s="3">
        <f>C4</f>
        <v>10</v>
      </c>
      <c r="F4" s="3"/>
      <c r="G4" s="3">
        <v>5</v>
      </c>
      <c r="H4" s="37">
        <f t="shared" ref="H4:H20" si="0">G4*F4/E4</f>
        <v>0</v>
      </c>
    </row>
    <row r="5" spans="1:8" ht="14.5" thickBot="1" x14ac:dyDescent="0.25">
      <c r="B5" s="2">
        <v>1</v>
      </c>
      <c r="C5" s="3"/>
      <c r="D5" s="3">
        <v>1</v>
      </c>
      <c r="E5" s="3">
        <f>E4+D5</f>
        <v>11</v>
      </c>
      <c r="F5" s="3">
        <f>D5</f>
        <v>1</v>
      </c>
      <c r="G5" s="3">
        <v>5</v>
      </c>
      <c r="H5" s="37">
        <f t="shared" si="0"/>
        <v>0.45454545454545453</v>
      </c>
    </row>
    <row r="6" spans="1:8" ht="14.5" thickBot="1" x14ac:dyDescent="0.25">
      <c r="B6" s="2">
        <v>2</v>
      </c>
      <c r="C6" s="3"/>
      <c r="D6" s="3">
        <v>1</v>
      </c>
      <c r="E6" s="3">
        <f>E5+D6</f>
        <v>12</v>
      </c>
      <c r="F6" s="3">
        <f>F5+D6</f>
        <v>2</v>
      </c>
      <c r="G6" s="3">
        <v>5</v>
      </c>
      <c r="H6" s="37">
        <f t="shared" si="0"/>
        <v>0.83333333333333337</v>
      </c>
    </row>
    <row r="7" spans="1:8" ht="14.5" thickBot="1" x14ac:dyDescent="0.25">
      <c r="B7" s="2">
        <v>3</v>
      </c>
      <c r="C7" s="3"/>
      <c r="D7" s="3">
        <v>1</v>
      </c>
      <c r="E7" s="3">
        <f>E6+D7</f>
        <v>13</v>
      </c>
      <c r="F7" s="3">
        <f>F6+D7</f>
        <v>3</v>
      </c>
      <c r="G7" s="3">
        <v>5</v>
      </c>
      <c r="H7" s="37">
        <f t="shared" si="0"/>
        <v>1.1538461538461537</v>
      </c>
    </row>
    <row r="8" spans="1:8" ht="14.5" thickBot="1" x14ac:dyDescent="0.25">
      <c r="B8" s="2">
        <v>4</v>
      </c>
      <c r="C8" s="3"/>
      <c r="D8" s="3">
        <v>1</v>
      </c>
      <c r="E8" s="3">
        <f>E7+D8</f>
        <v>14</v>
      </c>
      <c r="F8" s="3">
        <f>F7+D8</f>
        <v>4</v>
      </c>
      <c r="G8" s="3">
        <v>5</v>
      </c>
      <c r="H8" s="37">
        <f t="shared" si="0"/>
        <v>1.4285714285714286</v>
      </c>
    </row>
    <row r="9" spans="1:8" ht="1" customHeight="1" thickBot="1" x14ac:dyDescent="0.25">
      <c r="B9" s="2"/>
      <c r="C9" s="3"/>
      <c r="D9" s="3"/>
      <c r="E9" s="3"/>
      <c r="F9" s="3"/>
      <c r="G9" s="3"/>
      <c r="H9" s="37"/>
    </row>
    <row r="10" spans="1:8" ht="14.5" thickBot="1" x14ac:dyDescent="0.25">
      <c r="B10" s="14">
        <v>0</v>
      </c>
      <c r="C10" s="15">
        <v>10</v>
      </c>
      <c r="D10" s="15"/>
      <c r="E10" s="15">
        <f>C10</f>
        <v>10</v>
      </c>
      <c r="F10" s="15"/>
      <c r="G10" s="3">
        <v>3.3</v>
      </c>
      <c r="H10" s="37">
        <f t="shared" si="0"/>
        <v>0</v>
      </c>
    </row>
    <row r="11" spans="1:8" ht="14.5" thickBot="1" x14ac:dyDescent="0.25">
      <c r="B11" s="14">
        <v>1</v>
      </c>
      <c r="C11" s="15"/>
      <c r="D11" s="15">
        <v>1</v>
      </c>
      <c r="E11" s="15">
        <f>E10+D11</f>
        <v>11</v>
      </c>
      <c r="F11" s="15">
        <f>SUM(F10,D11)</f>
        <v>1</v>
      </c>
      <c r="G11" s="3">
        <v>3.3</v>
      </c>
      <c r="H11" s="37">
        <f t="shared" si="0"/>
        <v>0.3</v>
      </c>
    </row>
    <row r="12" spans="1:8" ht="14.5" thickBot="1" x14ac:dyDescent="0.25">
      <c r="B12" s="14">
        <v>2</v>
      </c>
      <c r="C12" s="15"/>
      <c r="D12" s="15">
        <v>1</v>
      </c>
      <c r="E12" s="15">
        <f>E11+D12</f>
        <v>12</v>
      </c>
      <c r="F12" s="15">
        <f>SUM(F11,D12)</f>
        <v>2</v>
      </c>
      <c r="G12" s="3">
        <v>3.3</v>
      </c>
      <c r="H12" s="37">
        <f t="shared" si="0"/>
        <v>0.54999999999999993</v>
      </c>
    </row>
    <row r="13" spans="1:8" ht="14.5" thickBot="1" x14ac:dyDescent="0.25">
      <c r="B13" s="14">
        <v>3</v>
      </c>
      <c r="C13" s="15"/>
      <c r="D13" s="15">
        <v>1</v>
      </c>
      <c r="E13" s="15">
        <f>E12+D13</f>
        <v>13</v>
      </c>
      <c r="F13" s="15">
        <f>SUM(F12,D13)</f>
        <v>3</v>
      </c>
      <c r="G13" s="3">
        <v>3.3</v>
      </c>
      <c r="H13" s="37">
        <f t="shared" si="0"/>
        <v>0.76153846153846139</v>
      </c>
    </row>
    <row r="14" spans="1:8" ht="14.5" thickBot="1" x14ac:dyDescent="0.25">
      <c r="B14" s="14">
        <v>4</v>
      </c>
      <c r="C14" s="15"/>
      <c r="D14" s="15">
        <v>1</v>
      </c>
      <c r="E14" s="15">
        <f>E13+D14</f>
        <v>14</v>
      </c>
      <c r="F14" s="15">
        <f>SUM(F13,D14)</f>
        <v>4</v>
      </c>
      <c r="G14" s="3">
        <v>3.3</v>
      </c>
      <c r="H14" s="37">
        <f t="shared" si="0"/>
        <v>0.94285714285714284</v>
      </c>
    </row>
    <row r="15" spans="1:8" ht="1" customHeight="1" thickBot="1" x14ac:dyDescent="0.25">
      <c r="B15" s="2"/>
      <c r="C15" s="3"/>
      <c r="D15" s="3"/>
      <c r="E15" s="3"/>
      <c r="F15" s="3"/>
      <c r="G15" s="3"/>
      <c r="H15" s="37"/>
    </row>
    <row r="16" spans="1:8" ht="14.5" thickBot="1" x14ac:dyDescent="0.25">
      <c r="B16" s="26">
        <v>0</v>
      </c>
      <c r="C16" s="27">
        <v>9.9</v>
      </c>
      <c r="D16" s="27"/>
      <c r="E16" s="27">
        <f>C16</f>
        <v>9.9</v>
      </c>
      <c r="F16" s="27"/>
      <c r="G16" s="3">
        <v>3.3</v>
      </c>
      <c r="H16" s="37">
        <f t="shared" si="0"/>
        <v>0</v>
      </c>
    </row>
    <row r="17" spans="2:8" ht="14.5" thickBot="1" x14ac:dyDescent="0.25">
      <c r="B17" s="26">
        <v>1</v>
      </c>
      <c r="C17" s="27"/>
      <c r="D17" s="27">
        <v>0.9</v>
      </c>
      <c r="E17" s="27">
        <f>E16+D17</f>
        <v>10.8</v>
      </c>
      <c r="F17" s="27">
        <f>SUM(F16,D17)</f>
        <v>0.9</v>
      </c>
      <c r="G17" s="3">
        <v>3.3</v>
      </c>
      <c r="H17" s="37">
        <f t="shared" si="0"/>
        <v>0.27499999999999997</v>
      </c>
    </row>
    <row r="18" spans="2:8" ht="14.5" thickBot="1" x14ac:dyDescent="0.25">
      <c r="B18" s="26">
        <v>2</v>
      </c>
      <c r="C18" s="27"/>
      <c r="D18" s="27">
        <v>0.9</v>
      </c>
      <c r="E18" s="27">
        <f>E17+D18</f>
        <v>11.700000000000001</v>
      </c>
      <c r="F18" s="27">
        <f>SUM(F17,D18)</f>
        <v>1.8</v>
      </c>
      <c r="G18" s="3">
        <v>3.3</v>
      </c>
      <c r="H18" s="37">
        <f t="shared" si="0"/>
        <v>0.50769230769230755</v>
      </c>
    </row>
    <row r="19" spans="2:8" ht="14.5" thickBot="1" x14ac:dyDescent="0.25">
      <c r="B19" s="26">
        <v>3</v>
      </c>
      <c r="C19" s="27"/>
      <c r="D19" s="27">
        <v>0.9</v>
      </c>
      <c r="E19" s="27">
        <f>E18+D19</f>
        <v>12.600000000000001</v>
      </c>
      <c r="F19" s="27">
        <f>SUM(F18,D19)</f>
        <v>2.7</v>
      </c>
      <c r="G19" s="3">
        <v>3.3</v>
      </c>
      <c r="H19" s="37">
        <f t="shared" si="0"/>
        <v>0.70714285714285707</v>
      </c>
    </row>
    <row r="20" spans="2:8" ht="14.5" thickBot="1" x14ac:dyDescent="0.25">
      <c r="B20" s="30">
        <v>4</v>
      </c>
      <c r="C20" s="31"/>
      <c r="D20" s="31">
        <v>0.9</v>
      </c>
      <c r="E20" s="31">
        <f>E19+D20</f>
        <v>13.500000000000002</v>
      </c>
      <c r="F20" s="31">
        <f>SUM(F19,D20)</f>
        <v>3.6</v>
      </c>
      <c r="G20" s="38">
        <v>3.3</v>
      </c>
      <c r="H20" s="39">
        <f t="shared" si="0"/>
        <v>0.87999999999999978</v>
      </c>
    </row>
    <row r="21" spans="2:8" ht="14.5" thickTop="1" x14ac:dyDescent="0.2"/>
  </sheetData>
  <phoneticPr fontId="1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Visio.Drawing.15" shapeId="2052" r:id="rId3">
          <objectPr defaultSize="0" r:id="rId4">
            <anchor moveWithCells="1">
              <from>
                <xdr:col>9</xdr:col>
                <xdr:colOff>0</xdr:colOff>
                <xdr:row>0</xdr:row>
                <xdr:rowOff>69850</xdr:rowOff>
              </from>
              <to>
                <xdr:col>11</xdr:col>
                <xdr:colOff>50800</xdr:colOff>
                <xdr:row>22</xdr:row>
                <xdr:rowOff>146050</xdr:rowOff>
              </to>
            </anchor>
          </objectPr>
        </oleObject>
      </mc:Choice>
      <mc:Fallback>
        <oleObject progId="Visio.Drawing.15" shapeId="2052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Raw Value</vt:lpstr>
      <vt:lpstr>Voltage Value</vt:lpstr>
    </vt:vector>
  </TitlesOfParts>
  <Company>CCLab(Rabbit Hat Design)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Button Array</dc:title>
  <dc:subject>Raw Value and Voltage Value</dc:subject>
  <dc:creator>JG1CCL W3CCL Beard UCHIDA</dc:creator>
  <cp:lastModifiedBy>Hiroyuki UCHIDA</cp:lastModifiedBy>
  <dcterms:created xsi:type="dcterms:W3CDTF">2015-06-05T18:19:34Z</dcterms:created>
  <dcterms:modified xsi:type="dcterms:W3CDTF">2023-05-10T23:56:19Z</dcterms:modified>
</cp:coreProperties>
</file>